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PL" sheetId="1" r:id="rId1"/>
    <sheet name="BS" sheetId="2" r:id="rId2"/>
    <sheet name="Equity" sheetId="3" r:id="rId3"/>
    <sheet name="Cashflow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<sst xmlns="http://schemas.openxmlformats.org/spreadsheetml/2006/main" count="181" uniqueCount="125">
  <si>
    <t>CAM RESOURCES BERHAD (Company No: 535311-D)</t>
  </si>
  <si>
    <t>The figures have not been audited.</t>
  </si>
  <si>
    <t>Revenue</t>
  </si>
  <si>
    <t>Finance Costs</t>
  </si>
  <si>
    <t>Profit Before Tax</t>
  </si>
  <si>
    <t>Minority Interest</t>
  </si>
  <si>
    <t xml:space="preserve">       - Diluted (sen)</t>
  </si>
  <si>
    <t>Current year</t>
  </si>
  <si>
    <t>Preceding year</t>
  </si>
  <si>
    <t>corresponding</t>
  </si>
  <si>
    <t>to date</t>
  </si>
  <si>
    <t>RM'000</t>
  </si>
  <si>
    <t>-</t>
  </si>
  <si>
    <t>INDIVIDUAL QUARTER</t>
  </si>
  <si>
    <t>CUMULATIVE QUARTER</t>
  </si>
  <si>
    <t>Property, Plant &amp; Equipment</t>
  </si>
  <si>
    <t>Intangible Assets</t>
  </si>
  <si>
    <t>Other Investments</t>
  </si>
  <si>
    <t>Current Assets</t>
  </si>
  <si>
    <t>Inventories</t>
  </si>
  <si>
    <t>Current Liabilities</t>
  </si>
  <si>
    <t>Net Current Assets</t>
  </si>
  <si>
    <t xml:space="preserve">As at end of </t>
  </si>
  <si>
    <t>current quarter</t>
  </si>
  <si>
    <t>As at preceding</t>
  </si>
  <si>
    <t>financial year end</t>
  </si>
  <si>
    <t>period</t>
  </si>
  <si>
    <t>Share</t>
  </si>
  <si>
    <t>Retained</t>
  </si>
  <si>
    <t>Capital</t>
  </si>
  <si>
    <t>Total</t>
  </si>
  <si>
    <t>Net Profit before tax</t>
  </si>
  <si>
    <t>Adjustment for non-cash flow:-</t>
  </si>
  <si>
    <t>Non-cash items</t>
  </si>
  <si>
    <t>Changes in working capital</t>
  </si>
  <si>
    <t>Net change in current assets</t>
  </si>
  <si>
    <t>Net change in current liabilities</t>
  </si>
  <si>
    <t>Investing Activities</t>
  </si>
  <si>
    <t>Equity investments</t>
  </si>
  <si>
    <t>Other investments</t>
  </si>
  <si>
    <t>Financing Activities</t>
  </si>
  <si>
    <t>Transactions with owners as owners</t>
  </si>
  <si>
    <t>Debt securities issued</t>
  </si>
  <si>
    <t>Net Change in Cash &amp; Cash Equivalents</t>
  </si>
  <si>
    <t>Non-operating items (which are investing/financing)</t>
  </si>
  <si>
    <t>Operating profit before changes in working capital</t>
  </si>
  <si>
    <t>CONDENSED CONSOLIDATED INCOME STATEMENT</t>
  </si>
  <si>
    <t>CONDENSED CONSOLIDATED BALANCE SHEET</t>
  </si>
  <si>
    <t>CONDENSED CONSOLIDATED STATEMENT OF CHANGES IN EQUITY</t>
  </si>
  <si>
    <t>CONDENSED CONSOLIDATED CASH FLOW STATEMENT</t>
  </si>
  <si>
    <t>quarter ended</t>
  </si>
  <si>
    <t>Cumulative</t>
  </si>
  <si>
    <t>Tax paid</t>
  </si>
  <si>
    <t>Cash flows from operation</t>
  </si>
  <si>
    <t>N/A</t>
  </si>
  <si>
    <t>(The Condensed Consolidated Statement of Changes in Equity should be read in conjunction with</t>
  </si>
  <si>
    <t>Interest paid</t>
  </si>
  <si>
    <t>EPS - Basic (sen)</t>
  </si>
  <si>
    <t>(The Condensed Consolidated Income Statement should be read in conjunction with the Annual</t>
  </si>
  <si>
    <t>(The Condensed Consolidated Balance Sheet should be read in conjunction with the Annual</t>
  </si>
  <si>
    <t>(The Condensed Consolidated Cash Flow Statement should be read in conjunction with the</t>
  </si>
  <si>
    <t>Cash &amp; Cash Equivalents at end of the period</t>
  </si>
  <si>
    <t>Bank and other borrowings</t>
  </si>
  <si>
    <t>Cost Of Sales</t>
  </si>
  <si>
    <t>Gross Profit</t>
  </si>
  <si>
    <t>Other Income</t>
  </si>
  <si>
    <t>Distribution Costs</t>
  </si>
  <si>
    <t>Administrative Expenses</t>
  </si>
  <si>
    <t>Other Expenses</t>
  </si>
  <si>
    <t>Income tax Expense</t>
  </si>
  <si>
    <t>Profit For The Period</t>
  </si>
  <si>
    <t>Attributable to:</t>
  </si>
  <si>
    <t>Financial Report for the year ended 31 December 2005)</t>
  </si>
  <si>
    <t>31/12/05</t>
  </si>
  <si>
    <t>Investment Properties</t>
  </si>
  <si>
    <t>Investment in Associates</t>
  </si>
  <si>
    <t>Available-for-sale Investments</t>
  </si>
  <si>
    <t>Trade receivables</t>
  </si>
  <si>
    <t>Cash and bank balances</t>
  </si>
  <si>
    <t>Trade and other payables</t>
  </si>
  <si>
    <t>Short term borrowings</t>
  </si>
  <si>
    <t>Current tax payables</t>
  </si>
  <si>
    <t>Short term provisions</t>
  </si>
  <si>
    <t>Non Current Liabilities</t>
  </si>
  <si>
    <t>Long term borrowings</t>
  </si>
  <si>
    <t>Share capital</t>
  </si>
  <si>
    <t>Other reserves</t>
  </si>
  <si>
    <t>Retained earnings</t>
  </si>
  <si>
    <t>Shareholders' equity</t>
  </si>
  <si>
    <t>Minority interest</t>
  </si>
  <si>
    <t>Deferred tax liabilities</t>
  </si>
  <si>
    <t>Annual Financial Report for the year ended 31 December 2005)</t>
  </si>
  <si>
    <t>Premium</t>
  </si>
  <si>
    <t>Other</t>
  </si>
  <si>
    <t>Reserves</t>
  </si>
  <si>
    <t>Earnings</t>
  </si>
  <si>
    <t>Minority</t>
  </si>
  <si>
    <t>Interest</t>
  </si>
  <si>
    <t>Equity</t>
  </si>
  <si>
    <t>At 01/01/2005</t>
  </si>
  <si>
    <t>As previously stated</t>
  </si>
  <si>
    <t>Profit for the period</t>
  </si>
  <si>
    <t>At 01/01/2006</t>
  </si>
  <si>
    <t>At 01/01/2006 (restated)</t>
  </si>
  <si>
    <t>the Annual Financial Report for the year ended 31 December 2005)</t>
  </si>
  <si>
    <t>Net Assets Per Share (RM)</t>
  </si>
  <si>
    <t>Cash &amp; Cash Equivalents at beginning of period</t>
  </si>
  <si>
    <t>At 01/01/2005 (restated)</t>
  </si>
  <si>
    <t>Other current assets</t>
  </si>
  <si>
    <t>Adjustments made for effect</t>
  </si>
  <si>
    <t xml:space="preserve">  of adopting FRS 3</t>
  </si>
  <si>
    <t>Net cash generated from/(used in) operating activities</t>
  </si>
  <si>
    <t>Net cash generated from/(used in) investing activities</t>
  </si>
  <si>
    <t>Net cash generated from/(used in) financing activities</t>
  </si>
  <si>
    <t>30/09/06</t>
  </si>
  <si>
    <t>30/09/05</t>
  </si>
  <si>
    <t>Quarterly Report on consolidated results for the third quarter ended 30/09/2006.</t>
  </si>
  <si>
    <t>Cumulative quarter ended 30/09/2006</t>
  </si>
  <si>
    <t>Dividends</t>
  </si>
  <si>
    <t>Cumulative quarter ended 30/09/2005</t>
  </si>
  <si>
    <t>At 30/09/2006</t>
  </si>
  <si>
    <t>At 30/09/2005</t>
  </si>
  <si>
    <t>Equity Holders Of The Parent</t>
  </si>
  <si>
    <t>Non Current Assets</t>
  </si>
  <si>
    <t>Capital And Reserves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</si>
</sst>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</numFmts>
  <fonts count="9">
    <font>
      <sz val="11"/>
      <name val="Times New Roman"/>
      <family val="1"/>
    </font>
    <font>
      <sz val="10"/>
      <name val="Arial"/>
      <family val="0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u val="singleAccounting"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74" fontId="0" fillId="0" borderId="0" xfId="15" applyNumberFormat="1" applyAlignment="1">
      <alignment/>
    </xf>
    <xf numFmtId="174" fontId="4" fillId="0" borderId="0" xfId="15" applyNumberFormat="1" applyFont="1" applyAlignment="1">
      <alignment horizontal="center"/>
    </xf>
    <xf numFmtId="174" fontId="4" fillId="0" borderId="0" xfId="15" applyNumberFormat="1" applyFont="1" applyAlignment="1" quotePrefix="1">
      <alignment horizontal="center"/>
    </xf>
    <xf numFmtId="174" fontId="0" fillId="0" borderId="0" xfId="15" applyNumberFormat="1" applyAlignment="1" quotePrefix="1">
      <alignment/>
    </xf>
    <xf numFmtId="174" fontId="0" fillId="0" borderId="0" xfId="15" applyNumberFormat="1" applyFont="1" applyAlignment="1" quotePrefix="1">
      <alignment horizontal="right"/>
    </xf>
    <xf numFmtId="174" fontId="0" fillId="0" borderId="1" xfId="15" applyNumberFormat="1" applyBorder="1" applyAlignment="1">
      <alignment/>
    </xf>
    <xf numFmtId="174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0" fontId="3" fillId="0" borderId="0" xfId="0" applyFont="1" applyAlignment="1">
      <alignment horizontal="center"/>
    </xf>
    <xf numFmtId="174" fontId="3" fillId="0" borderId="0" xfId="15" applyNumberFormat="1" applyFont="1" applyAlignment="1">
      <alignment horizontal="center"/>
    </xf>
    <xf numFmtId="174" fontId="0" fillId="0" borderId="4" xfId="15" applyNumberFormat="1" applyBorder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Border="1" applyAlignment="1" quotePrefix="1">
      <alignment horizontal="right"/>
    </xf>
    <xf numFmtId="174" fontId="0" fillId="0" borderId="0" xfId="15" applyNumberFormat="1" applyFont="1" applyAlignment="1">
      <alignment horizontal="right"/>
    </xf>
    <xf numFmtId="43" fontId="0" fillId="0" borderId="0" xfId="15" applyNumberFormat="1" applyFont="1" applyAlignment="1">
      <alignment/>
    </xf>
    <xf numFmtId="174" fontId="3" fillId="0" borderId="0" xfId="15" applyNumberFormat="1" applyFont="1" applyAlignment="1" quotePrefix="1">
      <alignment horizontal="center"/>
    </xf>
    <xf numFmtId="174" fontId="0" fillId="0" borderId="0" xfId="0" applyNumberFormat="1" applyAlignment="1">
      <alignment/>
    </xf>
    <xf numFmtId="174" fontId="0" fillId="0" borderId="4" xfId="15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174" fontId="6" fillId="0" borderId="0" xfId="15" applyNumberFormat="1" applyFont="1" applyAlignment="1">
      <alignment/>
    </xf>
    <xf numFmtId="0" fontId="6" fillId="0" borderId="0" xfId="0" applyFont="1" applyAlignment="1">
      <alignment/>
    </xf>
    <xf numFmtId="174" fontId="6" fillId="0" borderId="4" xfId="15" applyNumberFormat="1" applyFont="1" applyBorder="1" applyAlignment="1">
      <alignment/>
    </xf>
    <xf numFmtId="174" fontId="6" fillId="0" borderId="3" xfId="15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3" fontId="0" fillId="0" borderId="0" xfId="15" applyNumberFormat="1" applyAlignment="1">
      <alignment/>
    </xf>
    <xf numFmtId="174" fontId="6" fillId="0" borderId="0" xfId="15" applyNumberFormat="1" applyFont="1" applyBorder="1" applyAlignment="1">
      <alignment/>
    </xf>
    <xf numFmtId="174" fontId="5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workbookViewId="0" topLeftCell="A21">
      <selection activeCell="A38" sqref="A38"/>
    </sheetView>
  </sheetViews>
  <sheetFormatPr defaultColWidth="9.140625" defaultRowHeight="15"/>
  <cols>
    <col min="1" max="1" width="26.00390625" style="0" customWidth="1"/>
    <col min="2" max="2" width="11.7109375" style="4" customWidth="1"/>
    <col min="3" max="3" width="1.28515625" style="4" customWidth="1"/>
    <col min="4" max="4" width="11.7109375" style="4" customWidth="1"/>
    <col min="5" max="5" width="2.57421875" style="4" customWidth="1"/>
    <col min="6" max="6" width="11.7109375" style="4" customWidth="1"/>
    <col min="7" max="7" width="1.28515625" style="4" customWidth="1"/>
    <col min="8" max="8" width="11.7109375" style="4" customWidth="1"/>
  </cols>
  <sheetData>
    <row r="1" ht="16.5">
      <c r="A1" s="1" t="s">
        <v>0</v>
      </c>
    </row>
    <row r="3" ht="15">
      <c r="A3" t="s">
        <v>116</v>
      </c>
    </row>
    <row r="4" ht="15">
      <c r="A4" t="s">
        <v>1</v>
      </c>
    </row>
    <row r="6" ht="15">
      <c r="A6" s="3" t="s">
        <v>46</v>
      </c>
    </row>
    <row r="7" ht="15">
      <c r="A7" s="3"/>
    </row>
    <row r="8" spans="2:8" ht="16.5">
      <c r="B8" s="33" t="s">
        <v>13</v>
      </c>
      <c r="C8" s="33"/>
      <c r="D8" s="33"/>
      <c r="F8" s="33" t="s">
        <v>14</v>
      </c>
      <c r="G8" s="33"/>
      <c r="H8" s="33"/>
    </row>
    <row r="9" spans="2:8" ht="15">
      <c r="B9" s="5" t="s">
        <v>7</v>
      </c>
      <c r="C9" s="5"/>
      <c r="D9" s="5" t="s">
        <v>8</v>
      </c>
      <c r="E9" s="5"/>
      <c r="F9" s="5" t="s">
        <v>7</v>
      </c>
      <c r="G9" s="5"/>
      <c r="H9" s="5" t="s">
        <v>8</v>
      </c>
    </row>
    <row r="10" spans="2:8" ht="15">
      <c r="B10" s="5" t="s">
        <v>50</v>
      </c>
      <c r="C10" s="5"/>
      <c r="D10" s="5" t="s">
        <v>9</v>
      </c>
      <c r="E10" s="5"/>
      <c r="F10" s="5" t="s">
        <v>10</v>
      </c>
      <c r="G10" s="5"/>
      <c r="H10" s="5" t="s">
        <v>9</v>
      </c>
    </row>
    <row r="11" spans="2:8" ht="15">
      <c r="B11" s="6" t="s">
        <v>114</v>
      </c>
      <c r="C11" s="6"/>
      <c r="D11" s="5" t="s">
        <v>50</v>
      </c>
      <c r="E11" s="5"/>
      <c r="F11" s="6" t="s">
        <v>114</v>
      </c>
      <c r="G11" s="6"/>
      <c r="H11" s="5" t="s">
        <v>26</v>
      </c>
    </row>
    <row r="12" spans="2:8" ht="15">
      <c r="B12" s="6"/>
      <c r="C12" s="6"/>
      <c r="D12" s="6" t="s">
        <v>115</v>
      </c>
      <c r="E12" s="6"/>
      <c r="F12" s="5"/>
      <c r="G12" s="5"/>
      <c r="H12" s="6" t="s">
        <v>115</v>
      </c>
    </row>
    <row r="13" spans="2:8" ht="15">
      <c r="B13" s="5" t="s">
        <v>11</v>
      </c>
      <c r="C13" s="5"/>
      <c r="D13" s="5" t="s">
        <v>11</v>
      </c>
      <c r="E13" s="5"/>
      <c r="F13" s="5" t="s">
        <v>11</v>
      </c>
      <c r="G13" s="5"/>
      <c r="H13" s="5" t="s">
        <v>11</v>
      </c>
    </row>
    <row r="14" spans="2:3" ht="15">
      <c r="B14" s="7"/>
      <c r="C14" s="7"/>
    </row>
    <row r="15" spans="1:8" ht="15">
      <c r="A15" t="s">
        <v>2</v>
      </c>
      <c r="B15" s="4">
        <v>17387</v>
      </c>
      <c r="D15" s="4">
        <v>13703</v>
      </c>
      <c r="F15" s="4">
        <v>48664</v>
      </c>
      <c r="H15" s="4">
        <v>44190</v>
      </c>
    </row>
    <row r="16" ht="6" customHeight="1"/>
    <row r="17" spans="1:8" ht="15">
      <c r="A17" t="s">
        <v>63</v>
      </c>
      <c r="B17" s="4">
        <v>-13894</v>
      </c>
      <c r="D17" s="4">
        <v>-11152</v>
      </c>
      <c r="F17" s="4">
        <v>-39338</v>
      </c>
      <c r="H17" s="4">
        <v>-36085</v>
      </c>
    </row>
    <row r="18" ht="6" customHeight="1"/>
    <row r="19" spans="1:8" ht="15">
      <c r="A19" t="s">
        <v>64</v>
      </c>
      <c r="B19" s="16">
        <f>SUM(B15:B17)</f>
        <v>3493</v>
      </c>
      <c r="C19" s="10"/>
      <c r="D19" s="16">
        <f>SUM(D15:D17)</f>
        <v>2551</v>
      </c>
      <c r="F19" s="16">
        <f>SUM(F15:F17)</f>
        <v>9326</v>
      </c>
      <c r="H19" s="16">
        <f>SUM(H15:H17)</f>
        <v>8105</v>
      </c>
    </row>
    <row r="21" spans="1:8" ht="15">
      <c r="A21" t="s">
        <v>65</v>
      </c>
      <c r="B21" s="4">
        <v>8</v>
      </c>
      <c r="D21" s="4">
        <v>142</v>
      </c>
      <c r="F21" s="4">
        <v>52</v>
      </c>
      <c r="H21" s="4">
        <v>187</v>
      </c>
    </row>
    <row r="22" ht="6" customHeight="1"/>
    <row r="23" spans="1:8" ht="15">
      <c r="A23" t="s">
        <v>66</v>
      </c>
      <c r="B23" s="4">
        <v>-1207</v>
      </c>
      <c r="D23" s="4">
        <v>-1073</v>
      </c>
      <c r="F23" s="4">
        <v>-3244</v>
      </c>
      <c r="H23" s="4">
        <v>-3141</v>
      </c>
    </row>
    <row r="24" ht="6" customHeight="1"/>
    <row r="25" spans="1:8" ht="15">
      <c r="A25" t="s">
        <v>67</v>
      </c>
      <c r="B25" s="4">
        <v>-657</v>
      </c>
      <c r="D25" s="4">
        <v>-623</v>
      </c>
      <c r="F25" s="4">
        <v>-1959</v>
      </c>
      <c r="H25" s="4">
        <v>-1815</v>
      </c>
    </row>
    <row r="26" ht="6" customHeight="1"/>
    <row r="27" spans="1:8" ht="15">
      <c r="A27" t="s">
        <v>68</v>
      </c>
      <c r="B27" s="4">
        <v>-4</v>
      </c>
      <c r="D27" s="4">
        <v>-21</v>
      </c>
      <c r="F27" s="4">
        <v>-21</v>
      </c>
      <c r="H27" s="4">
        <v>-68</v>
      </c>
    </row>
    <row r="28" ht="6" customHeight="1"/>
    <row r="29" spans="1:8" ht="15">
      <c r="A29" t="s">
        <v>3</v>
      </c>
      <c r="B29" s="4">
        <v>-201</v>
      </c>
      <c r="D29" s="4">
        <v>-184</v>
      </c>
      <c r="F29" s="4">
        <v>-513</v>
      </c>
      <c r="H29" s="4">
        <v>-588</v>
      </c>
    </row>
    <row r="30" ht="6" customHeight="1"/>
    <row r="31" spans="1:8" ht="15">
      <c r="A31" t="s">
        <v>4</v>
      </c>
      <c r="B31" s="16">
        <f>SUM(B19:B29)</f>
        <v>1432</v>
      </c>
      <c r="C31" s="10"/>
      <c r="D31" s="16">
        <f>SUM(D19:D29)</f>
        <v>792</v>
      </c>
      <c r="F31" s="16">
        <f>SUM(F19:F29)</f>
        <v>3641</v>
      </c>
      <c r="H31" s="16">
        <f>SUM(H19:H29)</f>
        <v>2680</v>
      </c>
    </row>
    <row r="32" spans="2:8" ht="6" customHeight="1">
      <c r="B32" s="10"/>
      <c r="C32" s="10"/>
      <c r="D32" s="10"/>
      <c r="F32" s="10"/>
      <c r="H32" s="10"/>
    </row>
    <row r="33" spans="1:8" ht="15">
      <c r="A33" t="s">
        <v>69</v>
      </c>
      <c r="B33" s="4">
        <v>-665</v>
      </c>
      <c r="D33" s="4">
        <v>-155</v>
      </c>
      <c r="F33" s="4">
        <v>-1309</v>
      </c>
      <c r="H33" s="4">
        <v>-685</v>
      </c>
    </row>
    <row r="34" ht="6" customHeight="1"/>
    <row r="35" spans="1:8" ht="15.75" thickBot="1">
      <c r="A35" t="s">
        <v>70</v>
      </c>
      <c r="B35" s="13">
        <f>SUM(B31:B33)</f>
        <v>767</v>
      </c>
      <c r="C35" s="10"/>
      <c r="D35" s="13">
        <f>SUM(D31:D33)</f>
        <v>637</v>
      </c>
      <c r="F35" s="13">
        <f>SUM(F31:F33)</f>
        <v>2332</v>
      </c>
      <c r="H35" s="13">
        <f>SUM(H31:H33)</f>
        <v>1995</v>
      </c>
    </row>
    <row r="36" ht="15.75" thickTop="1"/>
    <row r="37" ht="15">
      <c r="A37" t="s">
        <v>71</v>
      </c>
    </row>
    <row r="38" spans="1:8" ht="15">
      <c r="A38" t="s">
        <v>122</v>
      </c>
      <c r="B38" s="4">
        <f>B35</f>
        <v>767</v>
      </c>
      <c r="D38" s="4">
        <f>D35</f>
        <v>637</v>
      </c>
      <c r="F38" s="4">
        <f>F35</f>
        <v>2332</v>
      </c>
      <c r="H38" s="4">
        <f>H35</f>
        <v>1995</v>
      </c>
    </row>
    <row r="39" spans="1:8" ht="15">
      <c r="A39" t="s">
        <v>5</v>
      </c>
      <c r="B39" s="4">
        <v>0</v>
      </c>
      <c r="D39" s="4">
        <v>0</v>
      </c>
      <c r="F39" s="4">
        <v>0</v>
      </c>
      <c r="H39" s="4">
        <v>0</v>
      </c>
    </row>
    <row r="40" spans="2:8" ht="15.75" thickBot="1">
      <c r="B40" s="13">
        <f>SUM(B38:B39)</f>
        <v>767</v>
      </c>
      <c r="C40" s="10"/>
      <c r="D40" s="13">
        <f>SUM(D38:D39)</f>
        <v>637</v>
      </c>
      <c r="F40" s="13">
        <f>SUM(F38:F39)</f>
        <v>2332</v>
      </c>
      <c r="H40" s="13">
        <f>SUM(H38:H39)</f>
        <v>1995</v>
      </c>
    </row>
    <row r="41" ht="15.75" thickTop="1"/>
    <row r="43" spans="1:8" ht="15">
      <c r="A43" t="s">
        <v>57</v>
      </c>
      <c r="B43" s="20">
        <f>B38*100000/196800000</f>
        <v>0.38973577235772355</v>
      </c>
      <c r="C43" s="20"/>
      <c r="D43" s="20">
        <f>D38*100000/196800000</f>
        <v>0.3236788617886179</v>
      </c>
      <c r="F43" s="20">
        <f>F38*100000/196800000</f>
        <v>1.184959349593496</v>
      </c>
      <c r="H43" s="20">
        <f>H38*100000/196800000</f>
        <v>1.013719512195122</v>
      </c>
    </row>
    <row r="44" spans="1:8" ht="15">
      <c r="A44" t="s">
        <v>6</v>
      </c>
      <c r="B44" s="19" t="s">
        <v>54</v>
      </c>
      <c r="C44" s="19"/>
      <c r="D44" s="19" t="s">
        <v>54</v>
      </c>
      <c r="F44" s="19" t="s">
        <v>54</v>
      </c>
      <c r="H44" s="19" t="s">
        <v>54</v>
      </c>
    </row>
    <row r="50" ht="15">
      <c r="A50" t="s">
        <v>58</v>
      </c>
    </row>
    <row r="51" ht="15">
      <c r="A51" t="s">
        <v>72</v>
      </c>
    </row>
  </sheetData>
  <mergeCells count="2">
    <mergeCell ref="B8:D8"/>
    <mergeCell ref="F8:H8"/>
  </mergeCells>
  <printOptions/>
  <pageMargins left="1.25" right="0.5" top="1" bottom="1" header="0.5" footer="0.5"/>
  <pageSetup horizontalDpi="600" verticalDpi="600" orientation="portrait" paperSize="9" r:id="rId1"/>
  <headerFooter alignWithMargins="0">
    <oddFooter>&amp;C&amp;8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1">
      <selection activeCell="B41" sqref="B41"/>
    </sheetView>
  </sheetViews>
  <sheetFormatPr defaultColWidth="9.140625" defaultRowHeight="15"/>
  <cols>
    <col min="1" max="1" width="3.00390625" style="0" customWidth="1"/>
    <col min="2" max="2" width="36.00390625" style="0" customWidth="1"/>
    <col min="3" max="3" width="13.7109375" style="4" customWidth="1"/>
    <col min="4" max="4" width="2.8515625" style="4" customWidth="1"/>
    <col min="5" max="5" width="13.7109375" style="4" customWidth="1"/>
    <col min="6" max="6" width="14.140625" style="0" customWidth="1"/>
  </cols>
  <sheetData>
    <row r="1" spans="1:2" ht="16.5">
      <c r="A1" s="1" t="s">
        <v>0</v>
      </c>
      <c r="B1" s="1"/>
    </row>
    <row r="2" spans="1:2" ht="12.75" customHeight="1">
      <c r="A2" s="2"/>
      <c r="B2" s="2"/>
    </row>
    <row r="3" spans="1:2" ht="15">
      <c r="A3" t="s">
        <v>116</v>
      </c>
      <c r="B3" s="2"/>
    </row>
    <row r="4" spans="1:2" ht="15">
      <c r="A4" s="2" t="s">
        <v>1</v>
      </c>
      <c r="B4" s="2"/>
    </row>
    <row r="5" spans="1:2" ht="12.75" customHeight="1">
      <c r="A5" s="2"/>
      <c r="B5" s="2"/>
    </row>
    <row r="6" spans="1:2" ht="15">
      <c r="A6" s="3" t="s">
        <v>47</v>
      </c>
      <c r="B6" s="3"/>
    </row>
    <row r="7" spans="3:5" ht="15">
      <c r="C7" s="5" t="s">
        <v>22</v>
      </c>
      <c r="E7" s="5" t="s">
        <v>24</v>
      </c>
    </row>
    <row r="8" spans="3:5" ht="15">
      <c r="C8" s="5" t="s">
        <v>23</v>
      </c>
      <c r="E8" s="5" t="s">
        <v>25</v>
      </c>
    </row>
    <row r="9" spans="3:5" ht="15">
      <c r="C9" s="6" t="s">
        <v>114</v>
      </c>
      <c r="E9" s="6" t="s">
        <v>73</v>
      </c>
    </row>
    <row r="10" spans="3:5" ht="15">
      <c r="C10" s="5" t="s">
        <v>11</v>
      </c>
      <c r="E10" s="5" t="s">
        <v>11</v>
      </c>
    </row>
    <row r="11" spans="1:5" ht="15" customHeight="1">
      <c r="A11" t="s">
        <v>123</v>
      </c>
      <c r="C11" s="5"/>
      <c r="E11" s="5"/>
    </row>
    <row r="12" spans="2:5" ht="15">
      <c r="B12" t="s">
        <v>15</v>
      </c>
      <c r="C12" s="4">
        <v>36602</v>
      </c>
      <c r="E12" s="4">
        <v>37412</v>
      </c>
    </row>
    <row r="13" spans="2:5" ht="15">
      <c r="B13" t="s">
        <v>74</v>
      </c>
      <c r="C13" s="8" t="s">
        <v>12</v>
      </c>
      <c r="E13" s="8" t="s">
        <v>12</v>
      </c>
    </row>
    <row r="14" spans="2:5" ht="15">
      <c r="B14" t="s">
        <v>16</v>
      </c>
      <c r="C14" s="8" t="s">
        <v>12</v>
      </c>
      <c r="E14" s="8" t="s">
        <v>12</v>
      </c>
    </row>
    <row r="15" spans="2:5" ht="15">
      <c r="B15" t="s">
        <v>75</v>
      </c>
      <c r="C15" s="8" t="s">
        <v>12</v>
      </c>
      <c r="E15" s="8" t="s">
        <v>12</v>
      </c>
    </row>
    <row r="16" spans="2:5" ht="15" customHeight="1">
      <c r="B16" t="s">
        <v>76</v>
      </c>
      <c r="C16" s="8" t="s">
        <v>12</v>
      </c>
      <c r="E16" s="8" t="s">
        <v>12</v>
      </c>
    </row>
    <row r="17" spans="2:5" ht="15">
      <c r="B17" t="s">
        <v>17</v>
      </c>
      <c r="C17" s="4">
        <v>17</v>
      </c>
      <c r="E17" s="4">
        <v>17</v>
      </c>
    </row>
    <row r="18" spans="3:5" ht="15" customHeight="1">
      <c r="C18" s="16">
        <f>SUM(C12:C17)</f>
        <v>36619</v>
      </c>
      <c r="E18" s="16">
        <f>SUM(E12:E17)</f>
        <v>37429</v>
      </c>
    </row>
    <row r="19" ht="15">
      <c r="A19" t="s">
        <v>18</v>
      </c>
    </row>
    <row r="20" spans="2:6" ht="15">
      <c r="B20" t="s">
        <v>19</v>
      </c>
      <c r="C20" s="4">
        <v>36241</v>
      </c>
      <c r="E20" s="4">
        <v>30630</v>
      </c>
      <c r="F20" s="22"/>
    </row>
    <row r="21" spans="2:6" ht="15">
      <c r="B21" t="s">
        <v>77</v>
      </c>
      <c r="C21" s="4">
        <v>20241</v>
      </c>
      <c r="E21" s="4">
        <v>18132</v>
      </c>
      <c r="F21" s="22"/>
    </row>
    <row r="22" spans="2:6" ht="15">
      <c r="B22" t="s">
        <v>108</v>
      </c>
      <c r="C22" s="4">
        <v>1953</v>
      </c>
      <c r="E22" s="4">
        <v>2661</v>
      </c>
      <c r="F22" s="22"/>
    </row>
    <row r="23" spans="2:6" ht="15">
      <c r="B23" t="s">
        <v>78</v>
      </c>
      <c r="C23" s="9">
        <v>2100</v>
      </c>
      <c r="D23" s="10"/>
      <c r="E23" s="4">
        <v>2315</v>
      </c>
      <c r="F23" s="22"/>
    </row>
    <row r="24" spans="3:6" ht="15">
      <c r="C24" s="12">
        <f>SUM(C20:C23)</f>
        <v>60535</v>
      </c>
      <c r="D24" s="10"/>
      <c r="E24" s="12">
        <f>SUM(E20:E23)</f>
        <v>53738</v>
      </c>
      <c r="F24" s="22"/>
    </row>
    <row r="25" ht="15">
      <c r="A25" t="s">
        <v>20</v>
      </c>
    </row>
    <row r="26" spans="2:6" ht="15">
      <c r="B26" t="s">
        <v>79</v>
      </c>
      <c r="C26" s="4">
        <v>1439</v>
      </c>
      <c r="E26" s="4">
        <v>1117</v>
      </c>
      <c r="F26" s="22"/>
    </row>
    <row r="27" spans="2:6" ht="15">
      <c r="B27" t="s">
        <v>82</v>
      </c>
      <c r="C27" s="4">
        <v>1623</v>
      </c>
      <c r="E27" s="4">
        <v>2425</v>
      </c>
      <c r="F27" s="22"/>
    </row>
    <row r="28" spans="2:6" ht="15">
      <c r="B28" t="s">
        <v>80</v>
      </c>
      <c r="C28" s="4">
        <v>14390</v>
      </c>
      <c r="E28" s="4">
        <v>9369</v>
      </c>
      <c r="F28" s="22"/>
    </row>
    <row r="29" spans="2:6" ht="15">
      <c r="B29" t="s">
        <v>81</v>
      </c>
      <c r="C29" s="8">
        <v>116</v>
      </c>
      <c r="D29" s="10"/>
      <c r="E29" s="8" t="s">
        <v>12</v>
      </c>
      <c r="F29" s="22"/>
    </row>
    <row r="30" spans="3:6" ht="15">
      <c r="C30" s="12">
        <f>SUM(C26:C29)</f>
        <v>17568</v>
      </c>
      <c r="D30" s="10"/>
      <c r="E30" s="12">
        <f>SUM(E26:E29)</f>
        <v>12911</v>
      </c>
      <c r="F30" s="22"/>
    </row>
    <row r="31" spans="3:6" ht="6" customHeight="1">
      <c r="C31" s="10"/>
      <c r="D31" s="10"/>
      <c r="E31" s="10"/>
      <c r="F31" s="22"/>
    </row>
    <row r="32" spans="1:5" ht="15">
      <c r="A32" t="s">
        <v>21</v>
      </c>
      <c r="C32" s="10">
        <f>C24-C30</f>
        <v>42967</v>
      </c>
      <c r="D32" s="10"/>
      <c r="E32" s="10">
        <f>E24-E30</f>
        <v>40827</v>
      </c>
    </row>
    <row r="33" spans="3:5" ht="15.75" thickBot="1">
      <c r="C33" s="13">
        <f>C18+C32</f>
        <v>79586</v>
      </c>
      <c r="D33" s="10"/>
      <c r="E33" s="13">
        <f>E18+E32</f>
        <v>78256</v>
      </c>
    </row>
    <row r="34" spans="1:4" ht="15.75" thickTop="1">
      <c r="A34" t="s">
        <v>124</v>
      </c>
      <c r="C34" s="10"/>
      <c r="D34" s="10"/>
    </row>
    <row r="35" spans="2:5" ht="15">
      <c r="B35" t="s">
        <v>85</v>
      </c>
      <c r="C35" s="4">
        <v>49200</v>
      </c>
      <c r="E35" s="4">
        <v>49200</v>
      </c>
    </row>
    <row r="36" spans="2:5" ht="15">
      <c r="B36" t="s">
        <v>86</v>
      </c>
      <c r="C36" s="4">
        <v>5178</v>
      </c>
      <c r="E36" s="4">
        <v>5178</v>
      </c>
    </row>
    <row r="37" spans="2:5" ht="15">
      <c r="B37" t="s">
        <v>87</v>
      </c>
      <c r="C37" s="9">
        <v>21526</v>
      </c>
      <c r="E37" s="9">
        <v>19902</v>
      </c>
    </row>
    <row r="38" spans="2:5" ht="15">
      <c r="B38" t="s">
        <v>88</v>
      </c>
      <c r="C38" s="4">
        <f>SUM(C35:C37)</f>
        <v>75904</v>
      </c>
      <c r="E38" s="4">
        <f>SUM(E35:E37)</f>
        <v>74280</v>
      </c>
    </row>
    <row r="39" spans="2:5" ht="15">
      <c r="B39" t="s">
        <v>89</v>
      </c>
      <c r="C39" s="8" t="s">
        <v>12</v>
      </c>
      <c r="E39" s="8" t="s">
        <v>12</v>
      </c>
    </row>
    <row r="40" spans="3:5" ht="15">
      <c r="C40" s="23">
        <f>SUM(C38:C39)</f>
        <v>75904</v>
      </c>
      <c r="E40" s="23">
        <f>SUM(E38:E39)</f>
        <v>74280</v>
      </c>
    </row>
    <row r="41" ht="15">
      <c r="A41" t="s">
        <v>83</v>
      </c>
    </row>
    <row r="42" spans="2:5" ht="15">
      <c r="B42" t="s">
        <v>84</v>
      </c>
      <c r="C42" s="8">
        <v>77</v>
      </c>
      <c r="E42" s="4">
        <v>122</v>
      </c>
    </row>
    <row r="43" spans="2:5" ht="15">
      <c r="B43" t="s">
        <v>90</v>
      </c>
      <c r="C43" s="8">
        <v>3605</v>
      </c>
      <c r="E43" s="8">
        <v>3854</v>
      </c>
    </row>
    <row r="44" spans="3:5" ht="15.75" thickBot="1">
      <c r="C44" s="13">
        <f>SUM(C40:C43)</f>
        <v>79586</v>
      </c>
      <c r="E44" s="13">
        <f>SUM(E40:E43)</f>
        <v>78256</v>
      </c>
    </row>
    <row r="45" ht="15.75" thickTop="1"/>
    <row r="46" spans="1:5" ht="15">
      <c r="A46" t="s">
        <v>105</v>
      </c>
      <c r="C46" s="31">
        <f>C40/196800</f>
        <v>0.3856910569105691</v>
      </c>
      <c r="E46" s="31">
        <f>E40/196800</f>
        <v>0.3774390243902439</v>
      </c>
    </row>
    <row r="48" ht="15">
      <c r="A48" t="s">
        <v>59</v>
      </c>
    </row>
    <row r="49" ht="15">
      <c r="A49" t="s">
        <v>72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E12" sqref="E12"/>
    </sheetView>
  </sheetViews>
  <sheetFormatPr defaultColWidth="9.140625" defaultRowHeight="15"/>
  <cols>
    <col min="1" max="1" width="22.57421875" style="26" customWidth="1"/>
    <col min="2" max="6" width="9.57421875" style="25" customWidth="1"/>
    <col min="7" max="8" width="9.57421875" style="26" customWidth="1"/>
    <col min="9" max="16384" width="9.140625" style="26" customWidth="1"/>
  </cols>
  <sheetData>
    <row r="1" ht="15.75">
      <c r="A1" s="30" t="s">
        <v>0</v>
      </c>
    </row>
    <row r="3" ht="12.75">
      <c r="A3" s="26" t="s">
        <v>116</v>
      </c>
    </row>
    <row r="4" ht="12.75">
      <c r="A4" s="26" t="s">
        <v>1</v>
      </c>
    </row>
    <row r="6" ht="12.75">
      <c r="A6" s="24" t="s">
        <v>48</v>
      </c>
    </row>
    <row r="7" ht="12.75">
      <c r="A7" s="24"/>
    </row>
    <row r="8" spans="1:8" ht="12.75">
      <c r="A8" s="24"/>
      <c r="B8" s="5" t="s">
        <v>27</v>
      </c>
      <c r="C8" s="5" t="s">
        <v>27</v>
      </c>
      <c r="D8" s="5" t="s">
        <v>93</v>
      </c>
      <c r="E8" s="5" t="s">
        <v>28</v>
      </c>
      <c r="F8" s="5"/>
      <c r="G8" s="5" t="s">
        <v>96</v>
      </c>
      <c r="H8" s="5" t="s">
        <v>30</v>
      </c>
    </row>
    <row r="9" spans="1:8" ht="12.75">
      <c r="A9" s="24"/>
      <c r="B9" s="5" t="s">
        <v>29</v>
      </c>
      <c r="C9" s="5" t="s">
        <v>92</v>
      </c>
      <c r="D9" s="5" t="s">
        <v>94</v>
      </c>
      <c r="E9" s="5" t="s">
        <v>95</v>
      </c>
      <c r="F9" s="5" t="s">
        <v>30</v>
      </c>
      <c r="G9" s="5" t="s">
        <v>97</v>
      </c>
      <c r="H9" s="5" t="s">
        <v>98</v>
      </c>
    </row>
    <row r="10" spans="2:8" ht="12.75">
      <c r="B10" s="5" t="s">
        <v>11</v>
      </c>
      <c r="C10" s="5" t="s">
        <v>11</v>
      </c>
      <c r="D10" s="5" t="s">
        <v>11</v>
      </c>
      <c r="E10" s="5" t="s">
        <v>11</v>
      </c>
      <c r="F10" s="5" t="s">
        <v>11</v>
      </c>
      <c r="G10" s="5" t="s">
        <v>11</v>
      </c>
      <c r="H10" s="5" t="s">
        <v>11</v>
      </c>
    </row>
    <row r="11" spans="2:8" ht="12.75">
      <c r="B11" s="5"/>
      <c r="C11" s="5"/>
      <c r="D11" s="5"/>
      <c r="E11" s="5"/>
      <c r="F11" s="5"/>
      <c r="G11" s="5"/>
      <c r="H11" s="5"/>
    </row>
    <row r="12" spans="2:8" ht="12.75">
      <c r="B12" s="5"/>
      <c r="C12" s="5"/>
      <c r="D12" s="5"/>
      <c r="E12" s="5"/>
      <c r="F12" s="5"/>
      <c r="G12" s="5"/>
      <c r="H12" s="5"/>
    </row>
    <row r="13" spans="1:8" ht="12.75">
      <c r="A13" s="29" t="s">
        <v>117</v>
      </c>
      <c r="B13" s="5"/>
      <c r="C13" s="5"/>
      <c r="D13" s="5"/>
      <c r="E13" s="5"/>
      <c r="F13" s="5"/>
      <c r="G13" s="5"/>
      <c r="H13" s="5"/>
    </row>
    <row r="14" spans="1:8" ht="12.75">
      <c r="A14" s="26" t="s">
        <v>102</v>
      </c>
      <c r="B14" s="5"/>
      <c r="C14" s="5"/>
      <c r="D14" s="5"/>
      <c r="E14" s="5"/>
      <c r="F14" s="5"/>
      <c r="G14" s="25"/>
      <c r="H14" s="25"/>
    </row>
    <row r="15" spans="1:8" ht="12.75">
      <c r="A15" s="26" t="s">
        <v>100</v>
      </c>
      <c r="B15" s="25">
        <v>49200</v>
      </c>
      <c r="C15" s="25">
        <v>5178</v>
      </c>
      <c r="D15" s="25">
        <v>2983</v>
      </c>
      <c r="E15" s="25">
        <v>16919</v>
      </c>
      <c r="F15" s="25">
        <f>SUM(B15:E15)</f>
        <v>74280</v>
      </c>
      <c r="G15" s="25">
        <v>0</v>
      </c>
      <c r="H15" s="25">
        <f>SUM(F15:G15)</f>
        <v>74280</v>
      </c>
    </row>
    <row r="16" spans="1:8" ht="12.75">
      <c r="A16" s="26" t="s">
        <v>109</v>
      </c>
      <c r="G16" s="25"/>
      <c r="H16" s="25"/>
    </row>
    <row r="17" spans="1:8" ht="12.75">
      <c r="A17" s="26" t="s">
        <v>110</v>
      </c>
      <c r="B17" s="25">
        <v>0</v>
      </c>
      <c r="C17" s="25">
        <v>0</v>
      </c>
      <c r="D17" s="25">
        <v>-2983</v>
      </c>
      <c r="E17" s="25">
        <v>2983</v>
      </c>
      <c r="F17" s="25">
        <f>SUM(B17:E17)</f>
        <v>0</v>
      </c>
      <c r="G17" s="25">
        <v>0</v>
      </c>
      <c r="H17" s="25">
        <f>SUM(F17:G17)</f>
        <v>0</v>
      </c>
    </row>
    <row r="18" spans="1:8" ht="12.75">
      <c r="A18" s="26" t="s">
        <v>103</v>
      </c>
      <c r="B18" s="27">
        <f aca="true" t="shared" si="0" ref="B18:H18">SUM(B15:B17)</f>
        <v>49200</v>
      </c>
      <c r="C18" s="27">
        <f t="shared" si="0"/>
        <v>5178</v>
      </c>
      <c r="D18" s="27">
        <f t="shared" si="0"/>
        <v>0</v>
      </c>
      <c r="E18" s="27">
        <f t="shared" si="0"/>
        <v>19902</v>
      </c>
      <c r="F18" s="27">
        <f t="shared" si="0"/>
        <v>74280</v>
      </c>
      <c r="G18" s="27">
        <f t="shared" si="0"/>
        <v>0</v>
      </c>
      <c r="H18" s="27">
        <f t="shared" si="0"/>
        <v>74280</v>
      </c>
    </row>
    <row r="19" spans="7:8" ht="12.75">
      <c r="G19" s="25"/>
      <c r="H19" s="25"/>
    </row>
    <row r="20" spans="1:8" ht="12.75">
      <c r="A20" s="26" t="s">
        <v>101</v>
      </c>
      <c r="B20" s="25">
        <v>0</v>
      </c>
      <c r="C20" s="25">
        <v>0</v>
      </c>
      <c r="D20" s="25">
        <v>0</v>
      </c>
      <c r="E20" s="25">
        <v>2332</v>
      </c>
      <c r="F20" s="25">
        <f>SUM(B20:E20)</f>
        <v>2332</v>
      </c>
      <c r="G20" s="25">
        <v>0</v>
      </c>
      <c r="H20" s="25">
        <f>SUM(F20:G20)</f>
        <v>2332</v>
      </c>
    </row>
    <row r="21" spans="1:8" ht="12.75">
      <c r="A21" s="26" t="s">
        <v>118</v>
      </c>
      <c r="B21" s="25">
        <v>0</v>
      </c>
      <c r="C21" s="25">
        <v>0</v>
      </c>
      <c r="D21" s="25">
        <v>0</v>
      </c>
      <c r="E21" s="25">
        <v>-708</v>
      </c>
      <c r="F21" s="25">
        <f>SUM(B21:E21)</f>
        <v>-708</v>
      </c>
      <c r="G21" s="25">
        <v>0</v>
      </c>
      <c r="H21" s="25">
        <f>SUM(F21:G21)</f>
        <v>-708</v>
      </c>
    </row>
    <row r="22" spans="1:8" ht="13.5" thickBot="1">
      <c r="A22" s="26" t="s">
        <v>120</v>
      </c>
      <c r="B22" s="28">
        <f aca="true" t="shared" si="1" ref="B22:H22">B18+B20+B21</f>
        <v>49200</v>
      </c>
      <c r="C22" s="28">
        <f t="shared" si="1"/>
        <v>5178</v>
      </c>
      <c r="D22" s="28">
        <f t="shared" si="1"/>
        <v>0</v>
      </c>
      <c r="E22" s="28">
        <f t="shared" si="1"/>
        <v>21526</v>
      </c>
      <c r="F22" s="28">
        <f t="shared" si="1"/>
        <v>75904</v>
      </c>
      <c r="G22" s="28">
        <f t="shared" si="1"/>
        <v>0</v>
      </c>
      <c r="H22" s="28">
        <f t="shared" si="1"/>
        <v>75904</v>
      </c>
    </row>
    <row r="23" spans="7:8" ht="13.5" thickTop="1">
      <c r="G23" s="25"/>
      <c r="H23" s="25"/>
    </row>
    <row r="24" spans="7:8" ht="12.75">
      <c r="G24" s="25"/>
      <c r="H24" s="25"/>
    </row>
    <row r="25" spans="7:8" ht="12.75">
      <c r="G25" s="25"/>
      <c r="H25" s="25"/>
    </row>
    <row r="26" spans="1:8" ht="12.75">
      <c r="A26" s="29" t="s">
        <v>119</v>
      </c>
      <c r="B26" s="5"/>
      <c r="C26" s="5"/>
      <c r="D26" s="5"/>
      <c r="E26" s="5"/>
      <c r="F26" s="5"/>
      <c r="G26" s="5"/>
      <c r="H26" s="5"/>
    </row>
    <row r="27" spans="1:8" ht="12.75">
      <c r="A27" s="26" t="s">
        <v>99</v>
      </c>
      <c r="G27" s="25"/>
      <c r="H27" s="25"/>
    </row>
    <row r="28" spans="1:8" ht="12.75">
      <c r="A28" s="26" t="s">
        <v>100</v>
      </c>
      <c r="B28" s="25">
        <v>49200</v>
      </c>
      <c r="C28" s="25">
        <v>5178</v>
      </c>
      <c r="D28" s="25">
        <v>2983</v>
      </c>
      <c r="E28" s="25">
        <v>14942</v>
      </c>
      <c r="F28" s="25">
        <f>SUM(B28:E28)</f>
        <v>72303</v>
      </c>
      <c r="G28" s="25">
        <v>0</v>
      </c>
      <c r="H28" s="25">
        <f>SUM(F28:G28)</f>
        <v>72303</v>
      </c>
    </row>
    <row r="29" spans="1:8" ht="12.75">
      <c r="A29" s="26" t="s">
        <v>109</v>
      </c>
      <c r="G29" s="25"/>
      <c r="H29" s="25"/>
    </row>
    <row r="30" spans="1:8" ht="12.75">
      <c r="A30" s="26" t="s">
        <v>110</v>
      </c>
      <c r="B30" s="25">
        <v>0</v>
      </c>
      <c r="C30" s="25">
        <v>0</v>
      </c>
      <c r="D30" s="25">
        <v>-2983</v>
      </c>
      <c r="E30" s="25">
        <v>2983</v>
      </c>
      <c r="F30" s="25">
        <f>SUM(B30:E30)</f>
        <v>0</v>
      </c>
      <c r="G30" s="25">
        <v>0</v>
      </c>
      <c r="H30" s="25">
        <f>SUM(F30:G30)</f>
        <v>0</v>
      </c>
    </row>
    <row r="31" spans="1:8" ht="12.75">
      <c r="A31" s="26" t="s">
        <v>107</v>
      </c>
      <c r="B31" s="27">
        <f aca="true" t="shared" si="2" ref="B31:H31">SUM(B28:B30)</f>
        <v>49200</v>
      </c>
      <c r="C31" s="27">
        <f t="shared" si="2"/>
        <v>5178</v>
      </c>
      <c r="D31" s="27">
        <f t="shared" si="2"/>
        <v>0</v>
      </c>
      <c r="E31" s="27">
        <f t="shared" si="2"/>
        <v>17925</v>
      </c>
      <c r="F31" s="27">
        <f t="shared" si="2"/>
        <v>72303</v>
      </c>
      <c r="G31" s="27">
        <f t="shared" si="2"/>
        <v>0</v>
      </c>
      <c r="H31" s="27">
        <f t="shared" si="2"/>
        <v>72303</v>
      </c>
    </row>
    <row r="32" spans="7:8" ht="12.75">
      <c r="G32" s="25"/>
      <c r="H32" s="25"/>
    </row>
    <row r="33" spans="1:8" ht="12.75">
      <c r="A33" s="26" t="s">
        <v>101</v>
      </c>
      <c r="B33" s="25">
        <v>0</v>
      </c>
      <c r="C33" s="25">
        <v>0</v>
      </c>
      <c r="D33" s="25">
        <v>0</v>
      </c>
      <c r="E33" s="25">
        <v>1995</v>
      </c>
      <c r="F33" s="25">
        <f>SUM(B33:E33)</f>
        <v>1995</v>
      </c>
      <c r="G33" s="25">
        <v>0</v>
      </c>
      <c r="H33" s="25">
        <f>SUM(F33:G33)</f>
        <v>1995</v>
      </c>
    </row>
    <row r="34" spans="1:8" ht="12.75">
      <c r="A34" s="26" t="s">
        <v>118</v>
      </c>
      <c r="B34" s="25">
        <v>0</v>
      </c>
      <c r="C34" s="25">
        <v>0</v>
      </c>
      <c r="D34" s="25">
        <v>0</v>
      </c>
      <c r="E34" s="25">
        <v>-708</v>
      </c>
      <c r="F34" s="25">
        <f>SUM(B34:E34)</f>
        <v>-708</v>
      </c>
      <c r="G34" s="25">
        <v>0</v>
      </c>
      <c r="H34" s="25">
        <f>SUM(F34:G34)</f>
        <v>-708</v>
      </c>
    </row>
    <row r="35" spans="1:8" ht="13.5" thickBot="1">
      <c r="A35" s="26" t="s">
        <v>121</v>
      </c>
      <c r="B35" s="28">
        <f>B31+B33+B34</f>
        <v>49200</v>
      </c>
      <c r="C35" s="28">
        <f aca="true" t="shared" si="3" ref="C35:H35">C31+C33+C34</f>
        <v>5178</v>
      </c>
      <c r="D35" s="28">
        <f t="shared" si="3"/>
        <v>0</v>
      </c>
      <c r="E35" s="28">
        <f t="shared" si="3"/>
        <v>19212</v>
      </c>
      <c r="F35" s="28">
        <f t="shared" si="3"/>
        <v>73590</v>
      </c>
      <c r="G35" s="28">
        <f t="shared" si="3"/>
        <v>0</v>
      </c>
      <c r="H35" s="28">
        <f t="shared" si="3"/>
        <v>73590</v>
      </c>
    </row>
    <row r="36" spans="2:8" ht="13.5" thickTop="1">
      <c r="B36" s="32"/>
      <c r="C36" s="32"/>
      <c r="D36" s="32"/>
      <c r="E36" s="32"/>
      <c r="F36" s="32"/>
      <c r="G36" s="32"/>
      <c r="H36" s="32"/>
    </row>
    <row r="37" spans="2:8" ht="12.75">
      <c r="B37" s="32"/>
      <c r="C37" s="32"/>
      <c r="D37" s="32"/>
      <c r="E37" s="32"/>
      <c r="F37" s="32"/>
      <c r="G37" s="32"/>
      <c r="H37" s="32"/>
    </row>
    <row r="38" spans="2:8" ht="12.75">
      <c r="B38" s="32"/>
      <c r="C38" s="32"/>
      <c r="D38" s="32"/>
      <c r="E38" s="32"/>
      <c r="F38" s="32"/>
      <c r="G38" s="32"/>
      <c r="H38" s="32"/>
    </row>
    <row r="39" spans="2:8" ht="12.75">
      <c r="B39" s="32"/>
      <c r="C39" s="32"/>
      <c r="D39" s="32"/>
      <c r="E39" s="32"/>
      <c r="F39" s="32"/>
      <c r="G39" s="32"/>
      <c r="H39" s="32"/>
    </row>
    <row r="40" spans="7:8" ht="12.75">
      <c r="G40" s="25"/>
      <c r="H40" s="25"/>
    </row>
    <row r="41" ht="12.75">
      <c r="A41" s="26" t="s">
        <v>55</v>
      </c>
    </row>
    <row r="42" ht="12.75">
      <c r="A42" s="26" t="s">
        <v>104</v>
      </c>
    </row>
  </sheetData>
  <printOptions/>
  <pageMargins left="1" right="0.38" top="1" bottom="1" header="0.5" footer="0.5"/>
  <pageSetup horizontalDpi="180" verticalDpi="180" orientation="portrait" paperSize="9" r:id="rId1"/>
  <headerFooter alignWithMargins="0">
    <oddFooter>&amp;C&amp;8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29">
      <selection activeCell="E43" sqref="E43"/>
    </sheetView>
  </sheetViews>
  <sheetFormatPr defaultColWidth="9.140625" defaultRowHeight="15"/>
  <cols>
    <col min="1" max="1" width="3.00390625" style="0" customWidth="1"/>
    <col min="2" max="2" width="42.421875" style="0" customWidth="1"/>
    <col min="3" max="3" width="13.28125" style="4" customWidth="1"/>
    <col min="4" max="4" width="2.7109375" style="0" customWidth="1"/>
    <col min="5" max="5" width="13.28125" style="0" customWidth="1"/>
  </cols>
  <sheetData>
    <row r="1" ht="16.5">
      <c r="A1" s="1" t="s">
        <v>0</v>
      </c>
    </row>
    <row r="3" ht="15">
      <c r="A3" t="s">
        <v>116</v>
      </c>
    </row>
    <row r="4" ht="15">
      <c r="A4" t="s">
        <v>1</v>
      </c>
    </row>
    <row r="6" ht="15">
      <c r="A6" s="3" t="s">
        <v>49</v>
      </c>
    </row>
    <row r="7" ht="15">
      <c r="A7" s="3"/>
    </row>
    <row r="8" spans="3:5" ht="15">
      <c r="C8" s="15" t="s">
        <v>51</v>
      </c>
      <c r="D8" s="14"/>
      <c r="E8" s="15" t="s">
        <v>51</v>
      </c>
    </row>
    <row r="9" spans="3:5" ht="15">
      <c r="C9" s="15" t="s">
        <v>50</v>
      </c>
      <c r="D9" s="14"/>
      <c r="E9" s="15" t="s">
        <v>50</v>
      </c>
    </row>
    <row r="10" spans="3:5" ht="15">
      <c r="C10" s="21" t="s">
        <v>114</v>
      </c>
      <c r="D10" s="14"/>
      <c r="E10" s="17" t="s">
        <v>115</v>
      </c>
    </row>
    <row r="11" spans="3:5" ht="15">
      <c r="C11" s="15" t="s">
        <v>11</v>
      </c>
      <c r="D11" s="15"/>
      <c r="E11" s="15" t="s">
        <v>11</v>
      </c>
    </row>
    <row r="12" spans="3:5" ht="10.5" customHeight="1">
      <c r="C12" s="15"/>
      <c r="D12" s="15"/>
      <c r="E12" s="15"/>
    </row>
    <row r="13" spans="1:5" ht="15">
      <c r="A13" t="s">
        <v>31</v>
      </c>
      <c r="C13" s="4">
        <v>3641</v>
      </c>
      <c r="E13" s="4">
        <v>2680</v>
      </c>
    </row>
    <row r="14" ht="10.5" customHeight="1">
      <c r="E14" s="4"/>
    </row>
    <row r="15" spans="1:5" ht="15">
      <c r="A15" t="s">
        <v>32</v>
      </c>
      <c r="E15" s="4"/>
    </row>
    <row r="16" spans="1:5" ht="15">
      <c r="A16" t="s">
        <v>33</v>
      </c>
      <c r="C16" s="4">
        <v>2869</v>
      </c>
      <c r="E16" s="4">
        <v>3031</v>
      </c>
    </row>
    <row r="17" spans="1:5" ht="15">
      <c r="A17" t="s">
        <v>44</v>
      </c>
      <c r="C17" s="4">
        <v>381</v>
      </c>
      <c r="E17" s="4">
        <v>448</v>
      </c>
    </row>
    <row r="18" ht="10.5" customHeight="1">
      <c r="E18" s="4"/>
    </row>
    <row r="19" spans="1:5" ht="15">
      <c r="A19" t="s">
        <v>45</v>
      </c>
      <c r="C19" s="16">
        <f>SUM(C13:C17)</f>
        <v>6891</v>
      </c>
      <c r="D19" s="11"/>
      <c r="E19" s="16">
        <f>SUM(E13:E17)</f>
        <v>6159</v>
      </c>
    </row>
    <row r="20" ht="10.5" customHeight="1">
      <c r="E20" s="4"/>
    </row>
    <row r="21" spans="1:5" ht="15">
      <c r="A21" t="s">
        <v>34</v>
      </c>
      <c r="E21" s="4"/>
    </row>
    <row r="22" spans="1:5" ht="15">
      <c r="A22" t="s">
        <v>35</v>
      </c>
      <c r="C22" s="4">
        <v>-7564</v>
      </c>
      <c r="E22" s="4">
        <v>-2286</v>
      </c>
    </row>
    <row r="23" spans="1:5" ht="15">
      <c r="A23" t="s">
        <v>36</v>
      </c>
      <c r="C23" s="9">
        <v>-466</v>
      </c>
      <c r="E23" s="9">
        <v>-610</v>
      </c>
    </row>
    <row r="24" spans="1:5" ht="15">
      <c r="A24" t="s">
        <v>53</v>
      </c>
      <c r="C24" s="10">
        <f>SUM(C19:C23)</f>
        <v>-1139</v>
      </c>
      <c r="E24" s="10">
        <f>SUM(E19:E23)</f>
        <v>3263</v>
      </c>
    </row>
    <row r="25" ht="10.5" customHeight="1">
      <c r="E25" s="4"/>
    </row>
    <row r="26" spans="1:5" ht="15" customHeight="1">
      <c r="A26" t="s">
        <v>52</v>
      </c>
      <c r="C26" s="4">
        <v>-888</v>
      </c>
      <c r="E26" s="4">
        <v>-985</v>
      </c>
    </row>
    <row r="27" spans="1:5" ht="15" customHeight="1">
      <c r="A27" t="s">
        <v>56</v>
      </c>
      <c r="C27" s="4">
        <v>-391</v>
      </c>
      <c r="E27" s="4">
        <v>-471</v>
      </c>
    </row>
    <row r="28" spans="1:5" ht="15" customHeight="1">
      <c r="A28" t="s">
        <v>111</v>
      </c>
      <c r="C28" s="12">
        <f>SUM(C24:C27)</f>
        <v>-2418</v>
      </c>
      <c r="E28" s="12">
        <f>SUM(E24:E27)</f>
        <v>1807</v>
      </c>
    </row>
    <row r="29" ht="10.5" customHeight="1">
      <c r="E29" s="4"/>
    </row>
    <row r="30" spans="1:5" ht="15">
      <c r="A30" t="s">
        <v>37</v>
      </c>
      <c r="E30" s="4"/>
    </row>
    <row r="31" spans="2:5" ht="15">
      <c r="B31" t="s">
        <v>38</v>
      </c>
      <c r="C31" s="8">
        <v>0</v>
      </c>
      <c r="E31" s="8">
        <v>-40</v>
      </c>
    </row>
    <row r="32" spans="2:5" ht="15">
      <c r="B32" t="s">
        <v>39</v>
      </c>
      <c r="C32" s="4">
        <v>-2051</v>
      </c>
      <c r="E32" s="4">
        <v>-1157</v>
      </c>
    </row>
    <row r="33" spans="1:5" ht="15">
      <c r="A33" t="s">
        <v>112</v>
      </c>
      <c r="C33" s="12">
        <f>SUM(C31:C32)</f>
        <v>-2051</v>
      </c>
      <c r="E33" s="12">
        <f>SUM(E31:E32)</f>
        <v>-1197</v>
      </c>
    </row>
    <row r="34" spans="3:5" ht="10.5" customHeight="1">
      <c r="C34" s="10"/>
      <c r="E34" s="10"/>
    </row>
    <row r="35" spans="1:5" ht="15">
      <c r="A35" t="s">
        <v>40</v>
      </c>
      <c r="C35" s="8"/>
      <c r="E35" s="8"/>
    </row>
    <row r="36" spans="2:5" ht="15">
      <c r="B36" t="s">
        <v>41</v>
      </c>
      <c r="C36" s="8">
        <v>-722</v>
      </c>
      <c r="E36" s="8">
        <v>-663</v>
      </c>
    </row>
    <row r="37" spans="2:5" ht="15">
      <c r="B37" t="s">
        <v>62</v>
      </c>
      <c r="C37" s="4">
        <v>4155</v>
      </c>
      <c r="E37" s="4">
        <v>-1660</v>
      </c>
    </row>
    <row r="38" spans="2:5" ht="15">
      <c r="B38" t="s">
        <v>42</v>
      </c>
      <c r="C38" s="8">
        <v>0</v>
      </c>
      <c r="E38" s="8">
        <v>0</v>
      </c>
    </row>
    <row r="39" spans="1:5" ht="15">
      <c r="A39" t="s">
        <v>113</v>
      </c>
      <c r="C39" s="12">
        <f>SUM(C36:C38)</f>
        <v>3433</v>
      </c>
      <c r="E39" s="12">
        <f>SUM(E36:E38)</f>
        <v>-2323</v>
      </c>
    </row>
    <row r="40" ht="10.5" customHeight="1">
      <c r="E40" s="4"/>
    </row>
    <row r="41" spans="1:5" ht="15">
      <c r="A41" t="s">
        <v>43</v>
      </c>
      <c r="C41" s="4">
        <f>C28+C33+C39</f>
        <v>-1036</v>
      </c>
      <c r="E41" s="4">
        <f>E28+E33+E39</f>
        <v>-1713</v>
      </c>
    </row>
    <row r="42" ht="10.5" customHeight="1">
      <c r="E42" s="4"/>
    </row>
    <row r="43" spans="1:5" ht="15">
      <c r="A43" t="s">
        <v>106</v>
      </c>
      <c r="C43" s="4">
        <v>1650</v>
      </c>
      <c r="E43" s="4">
        <v>2415</v>
      </c>
    </row>
    <row r="44" ht="10.5" customHeight="1">
      <c r="E44" s="4"/>
    </row>
    <row r="45" spans="1:5" ht="15.75" thickBot="1">
      <c r="A45" t="s">
        <v>61</v>
      </c>
      <c r="C45" s="13">
        <f>SUM(C41:C43)</f>
        <v>614</v>
      </c>
      <c r="E45" s="13">
        <f>SUM(E41:E43)</f>
        <v>702</v>
      </c>
    </row>
    <row r="46" spans="3:5" ht="15.75" thickTop="1">
      <c r="C46" s="10"/>
      <c r="E46" s="18"/>
    </row>
    <row r="47" spans="3:5" ht="15">
      <c r="C47" s="10"/>
      <c r="E47" s="18"/>
    </row>
    <row r="48" spans="3:5" ht="15">
      <c r="C48" s="10"/>
      <c r="E48" s="18"/>
    </row>
    <row r="49" ht="15">
      <c r="A49" t="s">
        <v>60</v>
      </c>
    </row>
    <row r="50" ht="15">
      <c r="A50" t="s">
        <v>91</v>
      </c>
    </row>
  </sheetData>
  <printOptions/>
  <pageMargins left="1.25" right="0.5" top="1" bottom="1" header="0.5" footer="0.5"/>
  <pageSetup horizontalDpi="180" verticalDpi="180" orientation="portrait" paperSize="9" r:id="rId1"/>
  <headerFooter alignWithMargins="0">
    <oddFooter>&amp;C&amp;8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4" sqref="G14"/>
    </sheetView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Aluminium Mfy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Aluminium Mfy Sdn Bhd</dc:creator>
  <cp:keywords/>
  <dc:description/>
  <cp:lastModifiedBy>winxp</cp:lastModifiedBy>
  <cp:lastPrinted>2006-11-24T18:42:39Z</cp:lastPrinted>
  <dcterms:created xsi:type="dcterms:W3CDTF">2002-11-07T05:53:24Z</dcterms:created>
  <dcterms:modified xsi:type="dcterms:W3CDTF">2006-11-24T18:43:15Z</dcterms:modified>
  <cp:category/>
  <cp:version/>
  <cp:contentType/>
  <cp:contentStatus/>
</cp:coreProperties>
</file>